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53222"/>
  <mc:AlternateContent xmlns:mc="http://schemas.openxmlformats.org/markup-compatibility/2006">
    <mc:Choice Requires="x15">
      <x15ac:absPath xmlns:x15ac="http://schemas.microsoft.com/office/spreadsheetml/2010/11/ac" url="\\NAS-01\Pctipp\00 Allgemein\Produktion\bbbAusgabe PCtipp 02.2016\xxFertig für Layout\0216P11_Excel\"/>
    </mc:Choice>
  </mc:AlternateContent>
  <bookViews>
    <workbookView xWindow="0" yWindow="0" windowWidth="23040" windowHeight="8805" activeTab="1"/>
  </bookViews>
  <sheets>
    <sheet name="Arbeitszeitrapport (leer)" sheetId="4" r:id="rId1"/>
    <sheet name="Arbeitszeitrapport (ausgefüllt)" sheetId="1" r:id="rId2"/>
  </sheets>
  <definedNames>
    <definedName name="Absenzen">'Arbeitszeitrapport (leer)'!$G$5:$G$9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H8" i="4"/>
  <c r="H7" i="4"/>
  <c r="H6" i="4"/>
  <c r="H5" i="4"/>
  <c r="H4" i="4"/>
  <c r="H9" i="1"/>
  <c r="H8" i="1"/>
  <c r="H7" i="1"/>
  <c r="H6" i="1"/>
  <c r="G42" i="4" l="1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A12" i="4"/>
  <c r="A13" i="4" s="1"/>
  <c r="A1" i="4"/>
  <c r="H5" i="1"/>
  <c r="G22" i="1"/>
  <c r="G23" i="1"/>
  <c r="G24" i="1"/>
  <c r="G25" i="1"/>
  <c r="I25" i="1" s="1"/>
  <c r="G26" i="1"/>
  <c r="G27" i="1"/>
  <c r="G28" i="1"/>
  <c r="G29" i="1"/>
  <c r="G30" i="1"/>
  <c r="G31" i="1"/>
  <c r="G32" i="1"/>
  <c r="G33" i="1"/>
  <c r="G34" i="1"/>
  <c r="G35" i="1"/>
  <c r="G36" i="1"/>
  <c r="I36" i="1" s="1"/>
  <c r="G37" i="1"/>
  <c r="I37" i="1" s="1"/>
  <c r="G38" i="1"/>
  <c r="I38" i="1" s="1"/>
  <c r="G39" i="1"/>
  <c r="I39" i="1" s="1"/>
  <c r="G40" i="1"/>
  <c r="G41" i="1"/>
  <c r="I41" i="1" s="1"/>
  <c r="G42" i="1"/>
  <c r="G19" i="1"/>
  <c r="G20" i="1"/>
  <c r="G21" i="1"/>
  <c r="I21" i="1" s="1"/>
  <c r="I19" i="1"/>
  <c r="I20" i="1"/>
  <c r="I22" i="1"/>
  <c r="I26" i="1"/>
  <c r="I27" i="1"/>
  <c r="I28" i="1"/>
  <c r="I34" i="1"/>
  <c r="I35" i="1"/>
  <c r="I40" i="1"/>
  <c r="I42" i="1"/>
  <c r="G43" i="4" l="1"/>
  <c r="A14" i="4"/>
  <c r="B13" i="4"/>
  <c r="H13" i="4" s="1"/>
  <c r="I13" i="4" s="1"/>
  <c r="B12" i="4"/>
  <c r="H12" i="4" s="1"/>
  <c r="H19" i="1"/>
  <c r="H20" i="1"/>
  <c r="H21" i="1"/>
  <c r="H22" i="1"/>
  <c r="H23" i="1"/>
  <c r="I23" i="1" s="1"/>
  <c r="H24" i="1"/>
  <c r="I24" i="1" s="1"/>
  <c r="H25" i="1"/>
  <c r="H18" i="1"/>
  <c r="H12" i="1"/>
  <c r="H13" i="1"/>
  <c r="H14" i="1"/>
  <c r="H15" i="1"/>
  <c r="H16" i="1"/>
  <c r="H17" i="1"/>
  <c r="H26" i="1"/>
  <c r="H27" i="1"/>
  <c r="H28" i="1"/>
  <c r="H29" i="1"/>
  <c r="I29" i="1" s="1"/>
  <c r="H30" i="1"/>
  <c r="I30" i="1" s="1"/>
  <c r="H31" i="1"/>
  <c r="I31" i="1" s="1"/>
  <c r="H32" i="1"/>
  <c r="I32" i="1" s="1"/>
  <c r="H33" i="1"/>
  <c r="I33" i="1" s="1"/>
  <c r="H34" i="1"/>
  <c r="H35" i="1"/>
  <c r="H36" i="1"/>
  <c r="H37" i="1"/>
  <c r="H38" i="1"/>
  <c r="H39" i="1"/>
  <c r="H40" i="1"/>
  <c r="H41" i="1"/>
  <c r="H42" i="1"/>
  <c r="G12" i="1"/>
  <c r="B12" i="1"/>
  <c r="A1" i="1"/>
  <c r="A12" i="1"/>
  <c r="I12" i="4" l="1"/>
  <c r="A15" i="4"/>
  <c r="B14" i="4"/>
  <c r="H14" i="4" s="1"/>
  <c r="I14" i="4" s="1"/>
  <c r="H43" i="1"/>
  <c r="A13" i="1"/>
  <c r="B13" i="1" s="1"/>
  <c r="G13" i="1"/>
  <c r="G14" i="1"/>
  <c r="G15" i="1"/>
  <c r="G16" i="1"/>
  <c r="G17" i="1"/>
  <c r="I17" i="1" s="1"/>
  <c r="G18" i="1"/>
  <c r="I18" i="1" s="1"/>
  <c r="H4" i="1" l="1"/>
  <c r="A16" i="4"/>
  <c r="B15" i="4"/>
  <c r="H15" i="4" s="1"/>
  <c r="I15" i="4" s="1"/>
  <c r="G43" i="1"/>
  <c r="I43" i="1" s="1"/>
  <c r="A14" i="1"/>
  <c r="B14" i="1" s="1"/>
  <c r="I12" i="1"/>
  <c r="A17" i="4" l="1"/>
  <c r="B16" i="4"/>
  <c r="H16" i="4" s="1"/>
  <c r="I16" i="4" s="1"/>
  <c r="A15" i="1"/>
  <c r="B15" i="1" s="1"/>
  <c r="I14" i="1"/>
  <c r="I13" i="1"/>
  <c r="A18" i="4" l="1"/>
  <c r="B17" i="4"/>
  <c r="H17" i="4" s="1"/>
  <c r="I17" i="4" s="1"/>
  <c r="A16" i="1"/>
  <c r="B16" i="1" s="1"/>
  <c r="I15" i="1"/>
  <c r="A19" i="4" l="1"/>
  <c r="B18" i="4"/>
  <c r="H18" i="4" s="1"/>
  <c r="I18" i="4" s="1"/>
  <c r="A17" i="1"/>
  <c r="B17" i="1" s="1"/>
  <c r="I16" i="1"/>
  <c r="A20" i="4" l="1"/>
  <c r="B19" i="4"/>
  <c r="H19" i="4" s="1"/>
  <c r="I19" i="4" s="1"/>
  <c r="A18" i="1"/>
  <c r="B18" i="1" s="1"/>
  <c r="B20" i="4" l="1"/>
  <c r="H20" i="4" s="1"/>
  <c r="I20" i="4" s="1"/>
  <c r="A21" i="4"/>
  <c r="A19" i="1"/>
  <c r="B19" i="1" s="1"/>
  <c r="A22" i="4" l="1"/>
  <c r="B21" i="4"/>
  <c r="H21" i="4" s="1"/>
  <c r="I21" i="4" s="1"/>
  <c r="A20" i="1"/>
  <c r="B20" i="1" s="1"/>
  <c r="A23" i="4" l="1"/>
  <c r="B22" i="4"/>
  <c r="H22" i="4" s="1"/>
  <c r="I22" i="4" s="1"/>
  <c r="A21" i="1"/>
  <c r="B21" i="1" s="1"/>
  <c r="A24" i="4" l="1"/>
  <c r="B23" i="4"/>
  <c r="H23" i="4" s="1"/>
  <c r="I23" i="4" s="1"/>
  <c r="A22" i="1"/>
  <c r="B22" i="1" s="1"/>
  <c r="B24" i="4" l="1"/>
  <c r="H24" i="4" s="1"/>
  <c r="I24" i="4" s="1"/>
  <c r="A25" i="4"/>
  <c r="A23" i="1"/>
  <c r="B23" i="1" s="1"/>
  <c r="A26" i="4" l="1"/>
  <c r="B25" i="4"/>
  <c r="H25" i="4" s="1"/>
  <c r="I25" i="4" s="1"/>
  <c r="A24" i="1"/>
  <c r="B24" i="1" s="1"/>
  <c r="A27" i="4" l="1"/>
  <c r="B26" i="4"/>
  <c r="H26" i="4" s="1"/>
  <c r="I26" i="4" s="1"/>
  <c r="A25" i="1"/>
  <c r="B25" i="1" s="1"/>
  <c r="A28" i="4" l="1"/>
  <c r="B27" i="4"/>
  <c r="H27" i="4" s="1"/>
  <c r="I27" i="4" s="1"/>
  <c r="A26" i="1"/>
  <c r="B26" i="1" s="1"/>
  <c r="A29" i="4" l="1"/>
  <c r="B28" i="4"/>
  <c r="H28" i="4" s="1"/>
  <c r="I28" i="4" s="1"/>
  <c r="A27" i="1"/>
  <c r="B27" i="1" s="1"/>
  <c r="A30" i="4" l="1"/>
  <c r="B29" i="4"/>
  <c r="H29" i="4" s="1"/>
  <c r="I29" i="4" s="1"/>
  <c r="A28" i="1"/>
  <c r="B28" i="1" s="1"/>
  <c r="A31" i="4" l="1"/>
  <c r="B30" i="4"/>
  <c r="H30" i="4" s="1"/>
  <c r="I30" i="4" s="1"/>
  <c r="A29" i="1"/>
  <c r="B29" i="1" s="1"/>
  <c r="A32" i="4" l="1"/>
  <c r="B31" i="4"/>
  <c r="H31" i="4" s="1"/>
  <c r="I31" i="4" s="1"/>
  <c r="A30" i="1"/>
  <c r="B30" i="1" s="1"/>
  <c r="A33" i="4" l="1"/>
  <c r="B32" i="4"/>
  <c r="H32" i="4" s="1"/>
  <c r="I32" i="4" s="1"/>
  <c r="A31" i="1"/>
  <c r="B31" i="1" s="1"/>
  <c r="A34" i="4" l="1"/>
  <c r="B33" i="4"/>
  <c r="H33" i="4" s="1"/>
  <c r="I33" i="4" s="1"/>
  <c r="A32" i="1"/>
  <c r="B32" i="1" s="1"/>
  <c r="A35" i="4" l="1"/>
  <c r="B34" i="4"/>
  <c r="H34" i="4" s="1"/>
  <c r="I34" i="4" s="1"/>
  <c r="A33" i="1"/>
  <c r="B33" i="1" s="1"/>
  <c r="A36" i="4" l="1"/>
  <c r="B35" i="4"/>
  <c r="H35" i="4" s="1"/>
  <c r="I35" i="4" s="1"/>
  <c r="A34" i="1"/>
  <c r="B34" i="1" s="1"/>
  <c r="A37" i="4" l="1"/>
  <c r="B36" i="4"/>
  <c r="H36" i="4" s="1"/>
  <c r="I36" i="4" s="1"/>
  <c r="A35" i="1"/>
  <c r="B35" i="1" s="1"/>
  <c r="A38" i="4" l="1"/>
  <c r="B37" i="4"/>
  <c r="H37" i="4" s="1"/>
  <c r="I37" i="4" s="1"/>
  <c r="A36" i="1"/>
  <c r="B36" i="1" s="1"/>
  <c r="A39" i="4" l="1"/>
  <c r="B38" i="4"/>
  <c r="H38" i="4" s="1"/>
  <c r="I38" i="4" s="1"/>
  <c r="A37" i="1"/>
  <c r="B37" i="1" s="1"/>
  <c r="A40" i="4" l="1"/>
  <c r="B39" i="4"/>
  <c r="H39" i="4" s="1"/>
  <c r="I39" i="4" s="1"/>
  <c r="A38" i="1"/>
  <c r="B38" i="1" s="1"/>
  <c r="A41" i="4" l="1"/>
  <c r="B40" i="4"/>
  <c r="H40" i="4" s="1"/>
  <c r="I40" i="4" s="1"/>
  <c r="A39" i="1"/>
  <c r="B39" i="1" s="1"/>
  <c r="A42" i="4" l="1"/>
  <c r="B42" i="4" s="1"/>
  <c r="H42" i="4" s="1"/>
  <c r="B41" i="4"/>
  <c r="H41" i="4" s="1"/>
  <c r="I41" i="4" s="1"/>
  <c r="A40" i="1"/>
  <c r="B40" i="1" s="1"/>
  <c r="I42" i="4" l="1"/>
  <c r="H43" i="4"/>
  <c r="A41" i="1"/>
  <c r="B41" i="1" s="1"/>
  <c r="I43" i="4" l="1"/>
  <c r="A42" i="1"/>
  <c r="B42" i="1" s="1"/>
</calcChain>
</file>

<file path=xl/sharedStrings.xml><?xml version="1.0" encoding="utf-8"?>
<sst xmlns="http://schemas.openxmlformats.org/spreadsheetml/2006/main" count="62" uniqueCount="27">
  <si>
    <t>Anstellungsgrad</t>
  </si>
  <si>
    <t>Datum</t>
  </si>
  <si>
    <t>Mitarbeiter</t>
  </si>
  <si>
    <t>Pause</t>
  </si>
  <si>
    <t>Differenz</t>
  </si>
  <si>
    <t>Total</t>
  </si>
  <si>
    <t>Monat</t>
  </si>
  <si>
    <t>Jahr</t>
  </si>
  <si>
    <t>Abrechnungsperiode</t>
  </si>
  <si>
    <t>Name</t>
  </si>
  <si>
    <t>Reto Grunder</t>
  </si>
  <si>
    <t>Absenz</t>
  </si>
  <si>
    <t>Ferien</t>
  </si>
  <si>
    <t>Krankheit</t>
  </si>
  <si>
    <t>Unfall</t>
  </si>
  <si>
    <t>Saldo</t>
  </si>
  <si>
    <t>Arbeitszeit</t>
  </si>
  <si>
    <t>Tagesarbeitszeit</t>
  </si>
  <si>
    <t>Grunddaten</t>
  </si>
  <si>
    <t>Januar</t>
  </si>
  <si>
    <t>Ist-
Arbeitszeit</t>
  </si>
  <si>
    <t>Soll-
Arbeitszeit</t>
  </si>
  <si>
    <t>Wochen-
tag</t>
  </si>
  <si>
    <t>Arbeits-
beginn</t>
  </si>
  <si>
    <t>Arbeits-
ende</t>
  </si>
  <si>
    <t>Elternurlaub</t>
  </si>
  <si>
    <t>Feiertag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</si>
</sst>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0" fontId="0" fillId="0" borderId="0" xfId="0" applyNumberFormat="1"/>
    <xf numFmtId="0" fontId="0" fillId="0" borderId="0" xfId="0" applyNumberFormat="1"/>
    <xf numFmtId="14" fontId="0" fillId="0" borderId="0" xfId="0" applyNumberForma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2" xfId="0" applyBorder="1"/>
    <xf numFmtId="0" fontId="1" fillId="0" borderId="2" xfId="0" applyFont="1" applyBorder="1"/>
    <xf numFmtId="14" fontId="0" fillId="0" borderId="1" xfId="0" applyNumberFormat="1" applyBorder="1"/>
    <xf numFmtId="0" fontId="0" fillId="0" borderId="3" xfId="0" applyBorder="1"/>
    <xf numFmtId="0" fontId="0" fillId="0" borderId="1" xfId="0" applyBorder="1"/>
    <xf numFmtId="20" fontId="0" fillId="0" borderId="2" xfId="0" applyNumberFormat="1" applyBorder="1"/>
    <xf numFmtId="20" fontId="0" fillId="0" borderId="3" xfId="0" applyNumberFormat="1" applyBorder="1"/>
    <xf numFmtId="164" fontId="1" fillId="0" borderId="2" xfId="0" applyNumberFormat="1" applyFont="1" applyBorder="1"/>
    <xf numFmtId="164" fontId="0" fillId="0" borderId="2" xfId="0" applyNumberFormat="1" applyBorder="1"/>
    <xf numFmtId="0" fontId="0" fillId="0" borderId="2" xfId="0" applyBorder="1" applyAlignment="1">
      <alignment horizontal="right"/>
    </xf>
    <xf numFmtId="0" fontId="0" fillId="0" borderId="2" xfId="0" applyNumberFormat="1" applyBorder="1"/>
    <xf numFmtId="0" fontId="1" fillId="0" borderId="1" xfId="0" applyFont="1" applyBorder="1"/>
    <xf numFmtId="14" fontId="3" fillId="0" borderId="0" xfId="0" applyNumberFormat="1" applyFont="1"/>
    <xf numFmtId="0" fontId="1" fillId="0" borderId="3" xfId="0" applyFont="1" applyBorder="1" applyAlignment="1">
      <alignment horizontal="right" wrapText="1"/>
    </xf>
    <xf numFmtId="0" fontId="0" fillId="0" borderId="0" xfId="0" applyFont="1" applyBorder="1"/>
    <xf numFmtId="0" fontId="2" fillId="0" borderId="3" xfId="0" applyFont="1" applyBorder="1"/>
  </cellXfs>
  <cellStyles count="1">
    <cellStyle name="Standard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C12" sqref="C12"/>
    </sheetView>
  </sheetViews>
  <sheetFormatPr baseColWidth="10" defaultRowHeight="15" x14ac:dyDescent="0.25"/>
  <cols>
    <col min="1" max="1" width="16.28515625" customWidth="1"/>
    <col min="2" max="2" width="10.42578125" customWidth="1"/>
    <col min="3" max="3" width="8.7109375" customWidth="1"/>
    <col min="4" max="4" width="9.28515625" customWidth="1"/>
    <col min="5" max="5" width="8.140625" customWidth="1"/>
    <col min="6" max="6" width="6" customWidth="1"/>
    <col min="7" max="7" width="12" customWidth="1"/>
    <col min="8" max="8" width="10.85546875" customWidth="1"/>
    <col min="9" max="9" width="8.28515625" customWidth="1"/>
  </cols>
  <sheetData>
    <row r="1" spans="1:10" ht="26.25" x14ac:dyDescent="0.4">
      <c r="A1" s="20" t="str">
        <f>"Arbeitszeitrapport "&amp;E4&amp;" "&amp;E5&amp;" von "&amp;B4</f>
        <v xml:space="preserve">Arbeitszeitrapport   von </v>
      </c>
    </row>
    <row r="3" spans="1:10" x14ac:dyDescent="0.25">
      <c r="A3" s="19" t="s">
        <v>2</v>
      </c>
      <c r="B3" s="23"/>
      <c r="D3" s="19" t="s">
        <v>8</v>
      </c>
      <c r="E3" s="12"/>
      <c r="G3" s="19" t="s">
        <v>15</v>
      </c>
      <c r="H3" s="11"/>
    </row>
    <row r="4" spans="1:10" x14ac:dyDescent="0.25">
      <c r="A4" s="22" t="s">
        <v>9</v>
      </c>
      <c r="B4" s="9"/>
      <c r="D4" t="s">
        <v>6</v>
      </c>
      <c r="E4" s="17"/>
      <c r="G4" t="s">
        <v>16</v>
      </c>
      <c r="H4" s="15">
        <f>G43-H43</f>
        <v>0</v>
      </c>
      <c r="J4" s="5"/>
    </row>
    <row r="5" spans="1:10" x14ac:dyDescent="0.25">
      <c r="A5" t="s">
        <v>0</v>
      </c>
      <c r="B5" s="18"/>
      <c r="D5" t="s">
        <v>7</v>
      </c>
      <c r="E5" s="8"/>
      <c r="G5" t="s">
        <v>12</v>
      </c>
      <c r="H5" s="16">
        <f>(COUNTIF(C12:C42,"Ferien"))*B8/100*B5</f>
        <v>0</v>
      </c>
      <c r="J5" s="5"/>
    </row>
    <row r="6" spans="1:10" x14ac:dyDescent="0.25">
      <c r="C6" s="1"/>
      <c r="E6" s="1"/>
      <c r="G6" t="s">
        <v>26</v>
      </c>
      <c r="H6" s="16">
        <f>(COUNTIF(C12:C42,"Feiertag"))*B8/100*B5</f>
        <v>0</v>
      </c>
      <c r="J6" s="5"/>
    </row>
    <row r="7" spans="1:10" x14ac:dyDescent="0.25">
      <c r="A7" s="19" t="s">
        <v>18</v>
      </c>
      <c r="B7" s="14"/>
      <c r="C7" s="1"/>
      <c r="G7" t="s">
        <v>25</v>
      </c>
      <c r="H7" s="16">
        <f>(COUNTIF(C12:C42,"Elternurlaub"))*B8/100*B5</f>
        <v>0</v>
      </c>
      <c r="J7" s="5"/>
    </row>
    <row r="8" spans="1:10" x14ac:dyDescent="0.25">
      <c r="A8" t="s">
        <v>17</v>
      </c>
      <c r="B8" s="13"/>
      <c r="C8" s="1"/>
      <c r="G8" t="s">
        <v>13</v>
      </c>
      <c r="H8" s="16">
        <f>(COUNTIF(C12:C42,"Krankheit"))*B8/100*B5</f>
        <v>0</v>
      </c>
      <c r="J8" s="5"/>
    </row>
    <row r="9" spans="1:10" x14ac:dyDescent="0.25">
      <c r="B9" s="2"/>
      <c r="C9" s="1"/>
      <c r="G9" t="s">
        <v>14</v>
      </c>
      <c r="H9" s="16">
        <f>(COUNTIF(C12:C42,"Unfall"))*B8/100*B5</f>
        <v>0</v>
      </c>
    </row>
    <row r="11" spans="1:10" ht="45" x14ac:dyDescent="0.25">
      <c r="A11" s="6" t="s">
        <v>1</v>
      </c>
      <c r="B11" s="21" t="s">
        <v>22</v>
      </c>
      <c r="C11" s="7" t="s">
        <v>11</v>
      </c>
      <c r="D11" s="21" t="s">
        <v>23</v>
      </c>
      <c r="E11" s="21" t="s">
        <v>24</v>
      </c>
      <c r="F11" s="7" t="s">
        <v>3</v>
      </c>
      <c r="G11" s="21" t="s">
        <v>20</v>
      </c>
      <c r="H11" s="21" t="s">
        <v>21</v>
      </c>
      <c r="I11" s="7" t="s">
        <v>4</v>
      </c>
    </row>
    <row r="12" spans="1:10" x14ac:dyDescent="0.25">
      <c r="A12" s="3" t="e">
        <f>DATEVALUE(1&amp;E4&amp;E5)</f>
        <v>#VALUE!</v>
      </c>
      <c r="B12" s="8" t="str">
        <f>IF(ISERROR(WEEKDAY(A12)),"",WEEKDAY(A12))</f>
        <v/>
      </c>
      <c r="C12" s="8"/>
      <c r="D12" s="13"/>
      <c r="E12" s="13"/>
      <c r="F12" s="13"/>
      <c r="G12" s="13">
        <f>E12-D12-F12</f>
        <v>0</v>
      </c>
      <c r="H12" s="13">
        <f>IF(AND(ISBLANK(C12))*OR(B12=2,B12=3,B12=4,B12=5,B12=6),$B$8/100*$B$5,0)</f>
        <v>0</v>
      </c>
      <c r="I12" s="13">
        <f>G12-H12</f>
        <v>0</v>
      </c>
    </row>
    <row r="13" spans="1:10" x14ac:dyDescent="0.25">
      <c r="A13" s="3" t="str">
        <f>IF(ISERROR(IF(MONTH(A12+1)=MONTH(A12), A12+1,"")), "", IF(MONTH(A12+1)=MONTH(A12), A12+1,""))</f>
        <v/>
      </c>
      <c r="B13" s="8" t="str">
        <f t="shared" ref="B13:B42" si="0">IF(ISERROR(WEEKDAY(A13)),"",WEEKDAY(A13))</f>
        <v/>
      </c>
      <c r="C13" s="8"/>
      <c r="D13" s="8"/>
      <c r="E13" s="8"/>
      <c r="F13" s="13"/>
      <c r="G13" s="13">
        <f t="shared" ref="G13:G42" si="1">E13-D13-F13</f>
        <v>0</v>
      </c>
      <c r="H13" s="13">
        <f t="shared" ref="H13:H42" si="2">IF(AND(ISBLANK(C13))*OR(B13=2,B13=3,B13=4,B13=5,B13=6),$B$8/100*$B$5,0)</f>
        <v>0</v>
      </c>
      <c r="I13" s="13">
        <f t="shared" ref="I13:I42" si="3">G13-H13</f>
        <v>0</v>
      </c>
    </row>
    <row r="14" spans="1:10" x14ac:dyDescent="0.25">
      <c r="A14" s="3" t="str">
        <f t="shared" ref="A14:A42" si="4">IF(ISERROR(IF(MONTH(A13+1)=MONTH(A13), A13+1,"")), "", IF(MONTH(A13+1)=MONTH(A13), A13+1,""))</f>
        <v/>
      </c>
      <c r="B14" s="8" t="str">
        <f t="shared" si="0"/>
        <v/>
      </c>
      <c r="C14" s="8"/>
      <c r="D14" s="8"/>
      <c r="E14" s="8"/>
      <c r="F14" s="8"/>
      <c r="G14" s="13">
        <f t="shared" si="1"/>
        <v>0</v>
      </c>
      <c r="H14" s="13">
        <f t="shared" si="2"/>
        <v>0</v>
      </c>
      <c r="I14" s="13">
        <f t="shared" si="3"/>
        <v>0</v>
      </c>
    </row>
    <row r="15" spans="1:10" x14ac:dyDescent="0.25">
      <c r="A15" s="3" t="str">
        <f t="shared" si="4"/>
        <v/>
      </c>
      <c r="B15" s="8" t="str">
        <f t="shared" si="0"/>
        <v/>
      </c>
      <c r="C15" s="8"/>
      <c r="D15" s="13"/>
      <c r="E15" s="13"/>
      <c r="F15" s="8"/>
      <c r="G15" s="13">
        <f t="shared" si="1"/>
        <v>0</v>
      </c>
      <c r="H15" s="13">
        <f t="shared" si="2"/>
        <v>0</v>
      </c>
      <c r="I15" s="13">
        <f t="shared" si="3"/>
        <v>0</v>
      </c>
    </row>
    <row r="16" spans="1:10" x14ac:dyDescent="0.25">
      <c r="A16" s="3" t="str">
        <f t="shared" si="4"/>
        <v/>
      </c>
      <c r="B16" s="8" t="str">
        <f t="shared" si="0"/>
        <v/>
      </c>
      <c r="C16" s="8"/>
      <c r="D16" s="13"/>
      <c r="E16" s="13"/>
      <c r="F16" s="8"/>
      <c r="G16" s="13">
        <f t="shared" si="1"/>
        <v>0</v>
      </c>
      <c r="H16" s="13">
        <f t="shared" si="2"/>
        <v>0</v>
      </c>
      <c r="I16" s="13">
        <f t="shared" si="3"/>
        <v>0</v>
      </c>
    </row>
    <row r="17" spans="1:9" x14ac:dyDescent="0.25">
      <c r="A17" s="3" t="str">
        <f t="shared" si="4"/>
        <v/>
      </c>
      <c r="B17" s="8" t="str">
        <f t="shared" si="0"/>
        <v/>
      </c>
      <c r="C17" s="8"/>
      <c r="D17" s="13"/>
      <c r="E17" s="13"/>
      <c r="F17" s="13"/>
      <c r="G17" s="13">
        <f t="shared" si="1"/>
        <v>0</v>
      </c>
      <c r="H17" s="13">
        <f t="shared" si="2"/>
        <v>0</v>
      </c>
      <c r="I17" s="13">
        <f t="shared" si="3"/>
        <v>0</v>
      </c>
    </row>
    <row r="18" spans="1:9" x14ac:dyDescent="0.25">
      <c r="A18" s="3" t="str">
        <f t="shared" si="4"/>
        <v/>
      </c>
      <c r="B18" s="8" t="str">
        <f t="shared" si="0"/>
        <v/>
      </c>
      <c r="C18" s="8"/>
      <c r="D18" s="13"/>
      <c r="E18" s="13"/>
      <c r="F18" s="13"/>
      <c r="G18" s="13">
        <f t="shared" si="1"/>
        <v>0</v>
      </c>
      <c r="H18" s="13">
        <f>IF(AND(ISBLANK(C18), OR(B18=2,B18=3,B18=4,B18=5,B18=6)),$B$8/100*$B$5,0)</f>
        <v>0</v>
      </c>
      <c r="I18" s="13">
        <f t="shared" si="3"/>
        <v>0</v>
      </c>
    </row>
    <row r="19" spans="1:9" x14ac:dyDescent="0.25">
      <c r="A19" s="3" t="str">
        <f t="shared" si="4"/>
        <v/>
      </c>
      <c r="B19" s="8" t="str">
        <f t="shared" si="0"/>
        <v/>
      </c>
      <c r="C19" s="8"/>
      <c r="D19" s="8"/>
      <c r="E19" s="8"/>
      <c r="F19" s="8"/>
      <c r="G19" s="13">
        <f t="shared" si="1"/>
        <v>0</v>
      </c>
      <c r="H19" s="13">
        <f t="shared" ref="H19:H25" si="5">IF(AND(ISBLANK(C19), OR(B19=2,B19=3,B19=4,B19=5,B19=6)),$B$8/100*$B$5,0)</f>
        <v>0</v>
      </c>
      <c r="I19" s="13">
        <f t="shared" si="3"/>
        <v>0</v>
      </c>
    </row>
    <row r="20" spans="1:9" x14ac:dyDescent="0.25">
      <c r="A20" s="3" t="str">
        <f t="shared" si="4"/>
        <v/>
      </c>
      <c r="B20" s="8" t="str">
        <f t="shared" si="0"/>
        <v/>
      </c>
      <c r="C20" s="8"/>
      <c r="D20" s="8"/>
      <c r="E20" s="8"/>
      <c r="F20" s="8"/>
      <c r="G20" s="13">
        <f t="shared" si="1"/>
        <v>0</v>
      </c>
      <c r="H20" s="13">
        <f t="shared" si="5"/>
        <v>0</v>
      </c>
      <c r="I20" s="13">
        <f t="shared" si="3"/>
        <v>0</v>
      </c>
    </row>
    <row r="21" spans="1:9" x14ac:dyDescent="0.25">
      <c r="A21" s="3" t="str">
        <f t="shared" si="4"/>
        <v/>
      </c>
      <c r="B21" s="8" t="str">
        <f t="shared" si="0"/>
        <v/>
      </c>
      <c r="C21" s="8"/>
      <c r="D21" s="8"/>
      <c r="E21" s="8"/>
      <c r="F21" s="8"/>
      <c r="G21" s="13">
        <f t="shared" si="1"/>
        <v>0</v>
      </c>
      <c r="H21" s="13">
        <f t="shared" si="5"/>
        <v>0</v>
      </c>
      <c r="I21" s="13">
        <f t="shared" si="3"/>
        <v>0</v>
      </c>
    </row>
    <row r="22" spans="1:9" x14ac:dyDescent="0.25">
      <c r="A22" s="3" t="str">
        <f t="shared" si="4"/>
        <v/>
      </c>
      <c r="B22" s="8" t="str">
        <f t="shared" si="0"/>
        <v/>
      </c>
      <c r="C22" s="8"/>
      <c r="D22" s="8"/>
      <c r="E22" s="8"/>
      <c r="F22" s="8"/>
      <c r="G22" s="13">
        <f t="shared" si="1"/>
        <v>0</v>
      </c>
      <c r="H22" s="13">
        <f t="shared" si="5"/>
        <v>0</v>
      </c>
      <c r="I22" s="13">
        <f t="shared" si="3"/>
        <v>0</v>
      </c>
    </row>
    <row r="23" spans="1:9" x14ac:dyDescent="0.25">
      <c r="A23" s="3" t="str">
        <f t="shared" si="4"/>
        <v/>
      </c>
      <c r="B23" s="8" t="str">
        <f t="shared" si="0"/>
        <v/>
      </c>
      <c r="C23" s="8"/>
      <c r="D23" s="8"/>
      <c r="E23" s="8"/>
      <c r="F23" s="8"/>
      <c r="G23" s="13">
        <f t="shared" si="1"/>
        <v>0</v>
      </c>
      <c r="H23" s="13">
        <f t="shared" si="5"/>
        <v>0</v>
      </c>
      <c r="I23" s="13">
        <f t="shared" si="3"/>
        <v>0</v>
      </c>
    </row>
    <row r="24" spans="1:9" x14ac:dyDescent="0.25">
      <c r="A24" s="3" t="str">
        <f t="shared" si="4"/>
        <v/>
      </c>
      <c r="B24" s="8" t="str">
        <f t="shared" si="0"/>
        <v/>
      </c>
      <c r="C24" s="8"/>
      <c r="D24" s="8"/>
      <c r="E24" s="8"/>
      <c r="F24" s="8"/>
      <c r="G24" s="13">
        <f t="shared" si="1"/>
        <v>0</v>
      </c>
      <c r="H24" s="13">
        <f t="shared" si="5"/>
        <v>0</v>
      </c>
      <c r="I24" s="13">
        <f t="shared" si="3"/>
        <v>0</v>
      </c>
    </row>
    <row r="25" spans="1:9" x14ac:dyDescent="0.25">
      <c r="A25" s="3" t="str">
        <f t="shared" si="4"/>
        <v/>
      </c>
      <c r="B25" s="8" t="str">
        <f t="shared" si="0"/>
        <v/>
      </c>
      <c r="C25" s="8"/>
      <c r="D25" s="13"/>
      <c r="E25" s="13"/>
      <c r="F25" s="13"/>
      <c r="G25" s="13">
        <f t="shared" si="1"/>
        <v>0</v>
      </c>
      <c r="H25" s="13">
        <f t="shared" si="5"/>
        <v>0</v>
      </c>
      <c r="I25" s="13">
        <f t="shared" si="3"/>
        <v>0</v>
      </c>
    </row>
    <row r="26" spans="1:9" x14ac:dyDescent="0.25">
      <c r="A26" s="3" t="str">
        <f t="shared" si="4"/>
        <v/>
      </c>
      <c r="B26" s="8" t="str">
        <f t="shared" si="0"/>
        <v/>
      </c>
      <c r="C26" s="8"/>
      <c r="D26" s="8"/>
      <c r="E26" s="8"/>
      <c r="F26" s="8"/>
      <c r="G26" s="13">
        <f t="shared" si="1"/>
        <v>0</v>
      </c>
      <c r="H26" s="13">
        <f t="shared" si="2"/>
        <v>0</v>
      </c>
      <c r="I26" s="13">
        <f t="shared" si="3"/>
        <v>0</v>
      </c>
    </row>
    <row r="27" spans="1:9" x14ac:dyDescent="0.25">
      <c r="A27" s="3" t="str">
        <f t="shared" si="4"/>
        <v/>
      </c>
      <c r="B27" s="8" t="str">
        <f t="shared" si="0"/>
        <v/>
      </c>
      <c r="C27" s="8"/>
      <c r="D27" s="8"/>
      <c r="E27" s="8"/>
      <c r="F27" s="8"/>
      <c r="G27" s="13">
        <f t="shared" si="1"/>
        <v>0</v>
      </c>
      <c r="H27" s="13">
        <f t="shared" si="2"/>
        <v>0</v>
      </c>
      <c r="I27" s="13">
        <f t="shared" si="3"/>
        <v>0</v>
      </c>
    </row>
    <row r="28" spans="1:9" x14ac:dyDescent="0.25">
      <c r="A28" s="3" t="str">
        <f t="shared" si="4"/>
        <v/>
      </c>
      <c r="B28" s="8" t="str">
        <f t="shared" si="0"/>
        <v/>
      </c>
      <c r="C28" s="8"/>
      <c r="D28" s="8"/>
      <c r="E28" s="8"/>
      <c r="F28" s="8"/>
      <c r="G28" s="13">
        <f t="shared" si="1"/>
        <v>0</v>
      </c>
      <c r="H28" s="13">
        <f t="shared" si="2"/>
        <v>0</v>
      </c>
      <c r="I28" s="13">
        <f t="shared" si="3"/>
        <v>0</v>
      </c>
    </row>
    <row r="29" spans="1:9" x14ac:dyDescent="0.25">
      <c r="A29" s="3" t="str">
        <f t="shared" si="4"/>
        <v/>
      </c>
      <c r="B29" s="8" t="str">
        <f t="shared" si="0"/>
        <v/>
      </c>
      <c r="C29" s="8"/>
      <c r="D29" s="8"/>
      <c r="E29" s="8"/>
      <c r="F29" s="8"/>
      <c r="G29" s="13">
        <f t="shared" si="1"/>
        <v>0</v>
      </c>
      <c r="H29" s="13">
        <f t="shared" si="2"/>
        <v>0</v>
      </c>
      <c r="I29" s="13">
        <f t="shared" si="3"/>
        <v>0</v>
      </c>
    </row>
    <row r="30" spans="1:9" x14ac:dyDescent="0.25">
      <c r="A30" s="3" t="str">
        <f t="shared" si="4"/>
        <v/>
      </c>
      <c r="B30" s="8" t="str">
        <f t="shared" si="0"/>
        <v/>
      </c>
      <c r="C30" s="8"/>
      <c r="D30" s="8"/>
      <c r="E30" s="8"/>
      <c r="F30" s="8"/>
      <c r="G30" s="13">
        <f t="shared" si="1"/>
        <v>0</v>
      </c>
      <c r="H30" s="13">
        <f t="shared" si="2"/>
        <v>0</v>
      </c>
      <c r="I30" s="13">
        <f t="shared" si="3"/>
        <v>0</v>
      </c>
    </row>
    <row r="31" spans="1:9" x14ac:dyDescent="0.25">
      <c r="A31" s="3" t="str">
        <f t="shared" si="4"/>
        <v/>
      </c>
      <c r="B31" s="8" t="str">
        <f t="shared" si="0"/>
        <v/>
      </c>
      <c r="C31" s="8"/>
      <c r="D31" s="8"/>
      <c r="E31" s="8"/>
      <c r="F31" s="8"/>
      <c r="G31" s="13">
        <f t="shared" si="1"/>
        <v>0</v>
      </c>
      <c r="H31" s="13">
        <f t="shared" si="2"/>
        <v>0</v>
      </c>
      <c r="I31" s="13">
        <f t="shared" si="3"/>
        <v>0</v>
      </c>
    </row>
    <row r="32" spans="1:9" x14ac:dyDescent="0.25">
      <c r="A32" s="3" t="str">
        <f t="shared" si="4"/>
        <v/>
      </c>
      <c r="B32" s="8" t="str">
        <f t="shared" si="0"/>
        <v/>
      </c>
      <c r="C32" s="8"/>
      <c r="D32" s="8"/>
      <c r="E32" s="8"/>
      <c r="F32" s="8"/>
      <c r="G32" s="13">
        <f t="shared" si="1"/>
        <v>0</v>
      </c>
      <c r="H32" s="13">
        <f t="shared" si="2"/>
        <v>0</v>
      </c>
      <c r="I32" s="13">
        <f t="shared" si="3"/>
        <v>0</v>
      </c>
    </row>
    <row r="33" spans="1:9" x14ac:dyDescent="0.25">
      <c r="A33" s="3" t="str">
        <f t="shared" si="4"/>
        <v/>
      </c>
      <c r="B33" s="8" t="str">
        <f t="shared" si="0"/>
        <v/>
      </c>
      <c r="C33" s="8"/>
      <c r="D33" s="8"/>
      <c r="E33" s="8"/>
      <c r="F33" s="8"/>
      <c r="G33" s="13">
        <f t="shared" si="1"/>
        <v>0</v>
      </c>
      <c r="H33" s="13">
        <f t="shared" si="2"/>
        <v>0</v>
      </c>
      <c r="I33" s="13">
        <f t="shared" si="3"/>
        <v>0</v>
      </c>
    </row>
    <row r="34" spans="1:9" x14ac:dyDescent="0.25">
      <c r="A34" s="3" t="str">
        <f t="shared" si="4"/>
        <v/>
      </c>
      <c r="B34" s="8" t="str">
        <f t="shared" si="0"/>
        <v/>
      </c>
      <c r="C34" s="8"/>
      <c r="D34" s="8"/>
      <c r="E34" s="8"/>
      <c r="F34" s="8"/>
      <c r="G34" s="13">
        <f t="shared" si="1"/>
        <v>0</v>
      </c>
      <c r="H34" s="13">
        <f t="shared" si="2"/>
        <v>0</v>
      </c>
      <c r="I34" s="13">
        <f t="shared" si="3"/>
        <v>0</v>
      </c>
    </row>
    <row r="35" spans="1:9" x14ac:dyDescent="0.25">
      <c r="A35" s="3" t="str">
        <f t="shared" si="4"/>
        <v/>
      </c>
      <c r="B35" s="8" t="str">
        <f t="shared" si="0"/>
        <v/>
      </c>
      <c r="C35" s="8"/>
      <c r="D35" s="8"/>
      <c r="E35" s="8"/>
      <c r="F35" s="8"/>
      <c r="G35" s="13">
        <f t="shared" si="1"/>
        <v>0</v>
      </c>
      <c r="H35" s="13">
        <f t="shared" si="2"/>
        <v>0</v>
      </c>
      <c r="I35" s="13">
        <f t="shared" si="3"/>
        <v>0</v>
      </c>
    </row>
    <row r="36" spans="1:9" x14ac:dyDescent="0.25">
      <c r="A36" s="3" t="str">
        <f t="shared" si="4"/>
        <v/>
      </c>
      <c r="B36" s="8" t="str">
        <f t="shared" si="0"/>
        <v/>
      </c>
      <c r="C36" s="8"/>
      <c r="D36" s="13"/>
      <c r="E36" s="13"/>
      <c r="F36" s="13"/>
      <c r="G36" s="13">
        <f t="shared" si="1"/>
        <v>0</v>
      </c>
      <c r="H36" s="13">
        <f t="shared" si="2"/>
        <v>0</v>
      </c>
      <c r="I36" s="13">
        <f t="shared" si="3"/>
        <v>0</v>
      </c>
    </row>
    <row r="37" spans="1:9" x14ac:dyDescent="0.25">
      <c r="A37" s="3" t="str">
        <f t="shared" si="4"/>
        <v/>
      </c>
      <c r="B37" s="8" t="str">
        <f t="shared" si="0"/>
        <v/>
      </c>
      <c r="C37" s="8"/>
      <c r="D37" s="13"/>
      <c r="E37" s="13"/>
      <c r="F37" s="13"/>
      <c r="G37" s="13">
        <f t="shared" si="1"/>
        <v>0</v>
      </c>
      <c r="H37" s="13">
        <f t="shared" si="2"/>
        <v>0</v>
      </c>
      <c r="I37" s="13">
        <f t="shared" si="3"/>
        <v>0</v>
      </c>
    </row>
    <row r="38" spans="1:9" x14ac:dyDescent="0.25">
      <c r="A38" s="3" t="str">
        <f t="shared" si="4"/>
        <v/>
      </c>
      <c r="B38" s="8" t="str">
        <f t="shared" si="0"/>
        <v/>
      </c>
      <c r="C38" s="8"/>
      <c r="D38" s="13"/>
      <c r="E38" s="13"/>
      <c r="F38" s="13"/>
      <c r="G38" s="13">
        <f t="shared" si="1"/>
        <v>0</v>
      </c>
      <c r="H38" s="13">
        <f t="shared" si="2"/>
        <v>0</v>
      </c>
      <c r="I38" s="13">
        <f t="shared" si="3"/>
        <v>0</v>
      </c>
    </row>
    <row r="39" spans="1:9" x14ac:dyDescent="0.25">
      <c r="A39" s="3" t="str">
        <f t="shared" si="4"/>
        <v/>
      </c>
      <c r="B39" s="8" t="str">
        <f t="shared" si="0"/>
        <v/>
      </c>
      <c r="C39" s="8"/>
      <c r="D39" s="13"/>
      <c r="E39" s="13"/>
      <c r="F39" s="13"/>
      <c r="G39" s="13">
        <f t="shared" si="1"/>
        <v>0</v>
      </c>
      <c r="H39" s="13">
        <f t="shared" si="2"/>
        <v>0</v>
      </c>
      <c r="I39" s="13">
        <f t="shared" si="3"/>
        <v>0</v>
      </c>
    </row>
    <row r="40" spans="1:9" x14ac:dyDescent="0.25">
      <c r="A40" s="3" t="str">
        <f t="shared" si="4"/>
        <v/>
      </c>
      <c r="B40" s="8" t="str">
        <f t="shared" si="0"/>
        <v/>
      </c>
      <c r="C40" s="8"/>
      <c r="D40" s="8"/>
      <c r="E40" s="8"/>
      <c r="F40" s="8"/>
      <c r="G40" s="13">
        <f t="shared" si="1"/>
        <v>0</v>
      </c>
      <c r="H40" s="13">
        <f t="shared" si="2"/>
        <v>0</v>
      </c>
      <c r="I40" s="13">
        <f t="shared" si="3"/>
        <v>0</v>
      </c>
    </row>
    <row r="41" spans="1:9" x14ac:dyDescent="0.25">
      <c r="A41" s="3" t="str">
        <f>IF(ISERROR(IF(MONTH(A40+1)=MONTH(A40), A40+1,"")), "", IF(MONTH(A40+1)=MONTH(A40), A40+1,""))</f>
        <v/>
      </c>
      <c r="B41" s="8" t="str">
        <f t="shared" si="0"/>
        <v/>
      </c>
      <c r="C41" s="8"/>
      <c r="D41" s="8"/>
      <c r="E41" s="8"/>
      <c r="F41" s="8"/>
      <c r="G41" s="13">
        <f t="shared" si="1"/>
        <v>0</v>
      </c>
      <c r="H41" s="13">
        <f t="shared" si="2"/>
        <v>0</v>
      </c>
      <c r="I41" s="13">
        <f t="shared" si="3"/>
        <v>0</v>
      </c>
    </row>
    <row r="42" spans="1:9" x14ac:dyDescent="0.25">
      <c r="A42" s="10" t="str">
        <f t="shared" si="4"/>
        <v/>
      </c>
      <c r="B42" s="11" t="str">
        <f t="shared" si="0"/>
        <v/>
      </c>
      <c r="C42" s="11"/>
      <c r="D42" s="11"/>
      <c r="E42" s="11"/>
      <c r="F42" s="11"/>
      <c r="G42" s="14">
        <f t="shared" si="1"/>
        <v>0</v>
      </c>
      <c r="H42" s="14">
        <f t="shared" si="2"/>
        <v>0</v>
      </c>
      <c r="I42" s="14">
        <f t="shared" si="3"/>
        <v>0</v>
      </c>
    </row>
    <row r="43" spans="1:9" x14ac:dyDescent="0.25">
      <c r="A43" s="4" t="s">
        <v>5</v>
      </c>
      <c r="B43" s="9"/>
      <c r="C43" s="9"/>
      <c r="D43" s="9"/>
      <c r="E43" s="9"/>
      <c r="F43" s="9"/>
      <c r="G43" s="15">
        <f>SUM(G12:G42)</f>
        <v>0</v>
      </c>
      <c r="H43" s="15">
        <f>SUM(H12:H42)</f>
        <v>0</v>
      </c>
      <c r="I43" s="15">
        <f>G43-H43</f>
        <v>0</v>
      </c>
    </row>
  </sheetData>
  <conditionalFormatting sqref="I15:I42">
    <cfRule type="expression" dxfId="5" priority="7">
      <formula>I15&lt;0</formula>
    </cfRule>
    <cfRule type="colorScale" priority="8">
      <colorScale>
        <cfvo type="num" val="&quot;&lt;0&quot;"/>
        <cfvo type="num" val="0"/>
        <color rgb="FFFF7128"/>
        <color rgb="FFFFEF9C"/>
      </colorScale>
    </cfRule>
  </conditionalFormatting>
  <conditionalFormatting sqref="I43">
    <cfRule type="expression" dxfId="4" priority="5">
      <formula>I43&lt;0</formula>
    </cfRule>
    <cfRule type="colorScale" priority="6">
      <colorScale>
        <cfvo type="num" val="&quot;&lt;0&quot;"/>
        <cfvo type="num" val="0"/>
        <color rgb="FFFF7128"/>
        <color rgb="FFFFEF9C"/>
      </colorScale>
    </cfRule>
  </conditionalFormatting>
  <conditionalFormatting sqref="H4">
    <cfRule type="expression" dxfId="3" priority="1">
      <formula>H4&lt;0</formula>
    </cfRule>
    <cfRule type="colorScale" priority="2">
      <colorScale>
        <cfvo type="num" val="&quot;&lt;0&quot;"/>
        <cfvo type="num" val="0"/>
        <color rgb="FFFF7128"/>
        <color rgb="FFFFEF9C"/>
      </colorScale>
    </cfRule>
  </conditionalFormatting>
  <dataValidations count="1">
    <dataValidation type="list" allowBlank="1" showInputMessage="1" showErrorMessage="1" sqref="C12:C42">
      <formula1>Absenzen</formula1>
    </dataValidation>
  </dataValidations>
  <pageMargins left="0.7" right="0.7" top="0.78740157499999996" bottom="0.78740157499999996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C12" sqref="C12"/>
    </sheetView>
  </sheetViews>
  <sheetFormatPr baseColWidth="10" defaultRowHeight="15" x14ac:dyDescent="0.25"/>
  <cols>
    <col min="1" max="1" width="15.42578125" customWidth="1"/>
    <col min="2" max="2" width="8.7109375" customWidth="1"/>
    <col min="3" max="3" width="11.7109375" customWidth="1"/>
    <col min="4" max="4" width="9.28515625" customWidth="1"/>
    <col min="5" max="5" width="8.140625" customWidth="1"/>
    <col min="6" max="6" width="6" customWidth="1"/>
    <col min="7" max="7" width="12" bestFit="1" customWidth="1"/>
    <col min="8" max="8" width="12" customWidth="1"/>
    <col min="9" max="9" width="10" customWidth="1"/>
  </cols>
  <sheetData>
    <row r="1" spans="1:10" ht="26.25" x14ac:dyDescent="0.4">
      <c r="A1" s="20" t="str">
        <f>"Arbeitszeitrapport "&amp;E4&amp;" "&amp;E5&amp;" von "&amp;B4</f>
        <v>Arbeitszeitrapport Januar 2016 von Reto Grunder</v>
      </c>
    </row>
    <row r="3" spans="1:10" x14ac:dyDescent="0.25">
      <c r="A3" s="19" t="s">
        <v>2</v>
      </c>
      <c r="B3" s="23"/>
      <c r="D3" s="19" t="s">
        <v>8</v>
      </c>
      <c r="E3" s="12"/>
      <c r="G3" s="19" t="s">
        <v>15</v>
      </c>
      <c r="H3" s="11"/>
    </row>
    <row r="4" spans="1:10" x14ac:dyDescent="0.25">
      <c r="A4" s="22" t="s">
        <v>9</v>
      </c>
      <c r="B4" s="9" t="s">
        <v>10</v>
      </c>
      <c r="D4" t="s">
        <v>6</v>
      </c>
      <c r="E4" s="17" t="s">
        <v>19</v>
      </c>
      <c r="G4" t="s">
        <v>16</v>
      </c>
      <c r="H4" s="15">
        <f>G43-H43</f>
        <v>-0.12083333333333357</v>
      </c>
      <c r="J4" s="5"/>
    </row>
    <row r="5" spans="1:10" x14ac:dyDescent="0.25">
      <c r="A5" t="s">
        <v>0</v>
      </c>
      <c r="B5" s="18">
        <v>60</v>
      </c>
      <c r="D5" t="s">
        <v>7</v>
      </c>
      <c r="E5" s="8">
        <v>2016</v>
      </c>
      <c r="G5" t="s">
        <v>12</v>
      </c>
      <c r="H5" s="16">
        <f>(COUNTIF(C12:C42,"Ferien"))*B8/100*B5</f>
        <v>1</v>
      </c>
      <c r="J5" s="5"/>
    </row>
    <row r="6" spans="1:10" x14ac:dyDescent="0.25">
      <c r="C6" s="1"/>
      <c r="E6" s="1"/>
      <c r="G6" t="s">
        <v>26</v>
      </c>
      <c r="H6" s="16">
        <f>(COUNTIF(C12:C42,"Feiertag"))*B8/100*B5</f>
        <v>0.39999999999999997</v>
      </c>
      <c r="J6" s="5"/>
    </row>
    <row r="7" spans="1:10" x14ac:dyDescent="0.25">
      <c r="A7" s="19" t="s">
        <v>18</v>
      </c>
      <c r="B7" s="14"/>
      <c r="C7" s="1"/>
      <c r="G7" t="s">
        <v>25</v>
      </c>
      <c r="H7" s="16">
        <f>(COUNTIF(C12:C42,"Elternurlaub"))*B8/100*B5</f>
        <v>0.39999999999999997</v>
      </c>
      <c r="J7" s="5"/>
    </row>
    <row r="8" spans="1:10" x14ac:dyDescent="0.25">
      <c r="A8" t="s">
        <v>17</v>
      </c>
      <c r="B8" s="13">
        <v>0.33333333333333331</v>
      </c>
      <c r="C8" s="1"/>
      <c r="G8" t="s">
        <v>13</v>
      </c>
      <c r="H8" s="16">
        <f>(COUNTIF(C12:C42,"Krankheit"))*B8/100*B5</f>
        <v>0.19999999999999998</v>
      </c>
      <c r="J8" s="5"/>
    </row>
    <row r="9" spans="1:10" x14ac:dyDescent="0.25">
      <c r="B9" s="2"/>
      <c r="C9" s="1"/>
      <c r="G9" t="s">
        <v>14</v>
      </c>
      <c r="H9" s="16">
        <f>(COUNTIF(C12:C42,"Unfall"))*B8/100*B5</f>
        <v>0</v>
      </c>
    </row>
    <row r="11" spans="1:10" ht="45" x14ac:dyDescent="0.25">
      <c r="A11" s="6" t="s">
        <v>1</v>
      </c>
      <c r="B11" s="21" t="s">
        <v>22</v>
      </c>
      <c r="C11" s="7" t="s">
        <v>11</v>
      </c>
      <c r="D11" s="21" t="s">
        <v>23</v>
      </c>
      <c r="E11" s="21" t="s">
        <v>24</v>
      </c>
      <c r="F11" s="7" t="s">
        <v>3</v>
      </c>
      <c r="G11" s="21" t="s">
        <v>20</v>
      </c>
      <c r="H11" s="21" t="s">
        <v>21</v>
      </c>
      <c r="I11" s="7" t="s">
        <v>4</v>
      </c>
    </row>
    <row r="12" spans="1:10" x14ac:dyDescent="0.25">
      <c r="A12" s="3">
        <f>DATEVALUE(1&amp;E4&amp;E5)</f>
        <v>40908</v>
      </c>
      <c r="B12" s="8">
        <f>IF(ISERROR(WEEKDAY(A12)),"",WEEKDAY(A12))</f>
        <v>6</v>
      </c>
      <c r="C12" s="8" t="s">
        <v>26</v>
      </c>
      <c r="D12" s="13"/>
      <c r="E12" s="13"/>
      <c r="F12" s="13"/>
      <c r="G12" s="13">
        <f>E12-D12-F12</f>
        <v>0</v>
      </c>
      <c r="H12" s="13">
        <f>IF(AND(ISBLANK(C12))*OR(B12=2,B12=3,B12=4,B12=5,B12=6),$B$8/100*$B$5,0)</f>
        <v>0</v>
      </c>
      <c r="I12" s="13">
        <f>G12-H12</f>
        <v>0</v>
      </c>
    </row>
    <row r="13" spans="1:10" x14ac:dyDescent="0.25">
      <c r="A13" s="3">
        <f>IF(ISERROR(IF(MONTH(A12+1)=MONTH(A12), A12+1,"")), "", IF(MONTH(A12+1)=MONTH(A12), A12+1,""))</f>
        <v>40909</v>
      </c>
      <c r="B13" s="8">
        <f t="shared" ref="B13:B42" si="0">IF(ISERROR(WEEKDAY(A13)),"",WEEKDAY(A13))</f>
        <v>7</v>
      </c>
      <c r="C13" s="8" t="s">
        <v>26</v>
      </c>
      <c r="D13" s="8"/>
      <c r="E13" s="8"/>
      <c r="F13" s="13"/>
      <c r="G13" s="13">
        <f t="shared" ref="G13:G42" si="1">E13-D13-F13</f>
        <v>0</v>
      </c>
      <c r="H13" s="13">
        <f t="shared" ref="H13:H42" si="2">IF(AND(ISBLANK(C13))*OR(B13=2,B13=3,B13=4,B13=5,B13=6),$B$8/100*$B$5,0)</f>
        <v>0</v>
      </c>
      <c r="I13" s="13">
        <f t="shared" ref="I13:I42" si="3">G13-H13</f>
        <v>0</v>
      </c>
    </row>
    <row r="14" spans="1:10" x14ac:dyDescent="0.25">
      <c r="A14" s="3">
        <f t="shared" ref="A14:A42" si="4">IF(ISERROR(IF(MONTH(A13+1)=MONTH(A13), A13+1,"")), "", IF(MONTH(A13+1)=MONTH(A13), A13+1,""))</f>
        <v>40910</v>
      </c>
      <c r="B14" s="8">
        <f t="shared" si="0"/>
        <v>1</v>
      </c>
      <c r="C14" s="8"/>
      <c r="D14" s="8"/>
      <c r="E14" s="8"/>
      <c r="F14" s="8"/>
      <c r="G14" s="13">
        <f t="shared" si="1"/>
        <v>0</v>
      </c>
      <c r="H14" s="13">
        <f t="shared" si="2"/>
        <v>0</v>
      </c>
      <c r="I14" s="13">
        <f t="shared" si="3"/>
        <v>0</v>
      </c>
    </row>
    <row r="15" spans="1:10" x14ac:dyDescent="0.25">
      <c r="A15" s="3">
        <f t="shared" si="4"/>
        <v>40911</v>
      </c>
      <c r="B15" s="8">
        <f t="shared" si="0"/>
        <v>2</v>
      </c>
      <c r="C15" s="8"/>
      <c r="D15" s="13">
        <v>0.58333333333333337</v>
      </c>
      <c r="E15" s="13">
        <v>0.66666666666666663</v>
      </c>
      <c r="F15" s="8"/>
      <c r="G15" s="13">
        <f t="shared" si="1"/>
        <v>8.3333333333333259E-2</v>
      </c>
      <c r="H15" s="13">
        <f t="shared" si="2"/>
        <v>0.19999999999999998</v>
      </c>
      <c r="I15" s="13">
        <f t="shared" si="3"/>
        <v>-0.11666666666666672</v>
      </c>
    </row>
    <row r="16" spans="1:10" x14ac:dyDescent="0.25">
      <c r="A16" s="3">
        <f t="shared" si="4"/>
        <v>40912</v>
      </c>
      <c r="B16" s="8">
        <f t="shared" si="0"/>
        <v>3</v>
      </c>
      <c r="C16" s="8"/>
      <c r="D16" s="13">
        <v>0.33333333333333331</v>
      </c>
      <c r="E16" s="13">
        <v>0.5</v>
      </c>
      <c r="F16" s="8"/>
      <c r="G16" s="13">
        <f t="shared" si="1"/>
        <v>0.16666666666666669</v>
      </c>
      <c r="H16" s="13">
        <f t="shared" si="2"/>
        <v>0.19999999999999998</v>
      </c>
      <c r="I16" s="13">
        <f t="shared" si="3"/>
        <v>-3.3333333333333298E-2</v>
      </c>
    </row>
    <row r="17" spans="1:9" x14ac:dyDescent="0.25">
      <c r="A17" s="3">
        <f t="shared" si="4"/>
        <v>40913</v>
      </c>
      <c r="B17" s="8">
        <f t="shared" si="0"/>
        <v>4</v>
      </c>
      <c r="C17" s="8"/>
      <c r="D17" s="13">
        <v>0.33333333333333331</v>
      </c>
      <c r="E17" s="13">
        <v>0.6875</v>
      </c>
      <c r="F17" s="13">
        <v>4.1666666666666664E-2</v>
      </c>
      <c r="G17" s="13">
        <f t="shared" si="1"/>
        <v>0.3125</v>
      </c>
      <c r="H17" s="13">
        <f t="shared" si="2"/>
        <v>0.19999999999999998</v>
      </c>
      <c r="I17" s="13">
        <f t="shared" si="3"/>
        <v>0.11250000000000002</v>
      </c>
    </row>
    <row r="18" spans="1:9" x14ac:dyDescent="0.25">
      <c r="A18" s="3">
        <f t="shared" si="4"/>
        <v>40914</v>
      </c>
      <c r="B18" s="8">
        <f t="shared" si="0"/>
        <v>5</v>
      </c>
      <c r="C18" s="8"/>
      <c r="D18" s="13">
        <v>0.33333333333333331</v>
      </c>
      <c r="E18" s="13">
        <v>0.70833333333333337</v>
      </c>
      <c r="F18" s="13">
        <v>3.125E-2</v>
      </c>
      <c r="G18" s="13">
        <f t="shared" si="1"/>
        <v>0.34375000000000006</v>
      </c>
      <c r="H18" s="13">
        <f>IF(AND(ISBLANK(C18), OR(B18=2,B18=3,B18=4,B18=5,B18=6)),$B$8/100*$B$5,0)</f>
        <v>0.19999999999999998</v>
      </c>
      <c r="I18" s="13">
        <f t="shared" si="3"/>
        <v>0.14375000000000007</v>
      </c>
    </row>
    <row r="19" spans="1:9" x14ac:dyDescent="0.25">
      <c r="A19" s="3">
        <f t="shared" si="4"/>
        <v>40915</v>
      </c>
      <c r="B19" s="8">
        <f t="shared" si="0"/>
        <v>6</v>
      </c>
      <c r="C19" s="8"/>
      <c r="D19" s="8"/>
      <c r="E19" s="8"/>
      <c r="F19" s="8"/>
      <c r="G19" s="13">
        <f t="shared" si="1"/>
        <v>0</v>
      </c>
      <c r="H19" s="13">
        <f t="shared" ref="H19:H25" si="5">IF(AND(ISBLANK(C19), OR(B19=2,B19=3,B19=4,B19=5,B19=6)),$B$8/100*$B$5,0)</f>
        <v>0.19999999999999998</v>
      </c>
      <c r="I19" s="13">
        <f t="shared" si="3"/>
        <v>-0.19999999999999998</v>
      </c>
    </row>
    <row r="20" spans="1:9" x14ac:dyDescent="0.25">
      <c r="A20" s="3">
        <f t="shared" si="4"/>
        <v>40916</v>
      </c>
      <c r="B20" s="8">
        <f t="shared" si="0"/>
        <v>7</v>
      </c>
      <c r="C20" s="8"/>
      <c r="D20" s="8"/>
      <c r="E20" s="8"/>
      <c r="F20" s="8"/>
      <c r="G20" s="13">
        <f t="shared" si="1"/>
        <v>0</v>
      </c>
      <c r="H20" s="13">
        <f t="shared" si="5"/>
        <v>0</v>
      </c>
      <c r="I20" s="13">
        <f t="shared" si="3"/>
        <v>0</v>
      </c>
    </row>
    <row r="21" spans="1:9" x14ac:dyDescent="0.25">
      <c r="A21" s="3">
        <f t="shared" si="4"/>
        <v>40917</v>
      </c>
      <c r="B21" s="8">
        <f t="shared" si="0"/>
        <v>1</v>
      </c>
      <c r="C21" s="8" t="s">
        <v>13</v>
      </c>
      <c r="D21" s="8"/>
      <c r="E21" s="8"/>
      <c r="F21" s="8"/>
      <c r="G21" s="13">
        <f t="shared" si="1"/>
        <v>0</v>
      </c>
      <c r="H21" s="13">
        <f t="shared" si="5"/>
        <v>0</v>
      </c>
      <c r="I21" s="13">
        <f t="shared" si="3"/>
        <v>0</v>
      </c>
    </row>
    <row r="22" spans="1:9" x14ac:dyDescent="0.25">
      <c r="A22" s="3">
        <f t="shared" si="4"/>
        <v>40918</v>
      </c>
      <c r="B22" s="8">
        <f t="shared" si="0"/>
        <v>2</v>
      </c>
      <c r="C22" s="8"/>
      <c r="D22" s="8"/>
      <c r="E22" s="8"/>
      <c r="F22" s="8"/>
      <c r="G22" s="13">
        <f t="shared" si="1"/>
        <v>0</v>
      </c>
      <c r="H22" s="13">
        <f t="shared" si="5"/>
        <v>0.19999999999999998</v>
      </c>
      <c r="I22" s="13">
        <f t="shared" si="3"/>
        <v>-0.19999999999999998</v>
      </c>
    </row>
    <row r="23" spans="1:9" x14ac:dyDescent="0.25">
      <c r="A23" s="3">
        <f t="shared" si="4"/>
        <v>40919</v>
      </c>
      <c r="B23" s="8">
        <f t="shared" si="0"/>
        <v>3</v>
      </c>
      <c r="C23" s="8" t="s">
        <v>25</v>
      </c>
      <c r="D23" s="8"/>
      <c r="E23" s="8"/>
      <c r="F23" s="8"/>
      <c r="G23" s="13">
        <f t="shared" si="1"/>
        <v>0</v>
      </c>
      <c r="H23" s="13">
        <f t="shared" si="5"/>
        <v>0</v>
      </c>
      <c r="I23" s="13">
        <f t="shared" si="3"/>
        <v>0</v>
      </c>
    </row>
    <row r="24" spans="1:9" x14ac:dyDescent="0.25">
      <c r="A24" s="3">
        <f t="shared" si="4"/>
        <v>40920</v>
      </c>
      <c r="B24" s="8">
        <f t="shared" si="0"/>
        <v>4</v>
      </c>
      <c r="C24" s="8" t="s">
        <v>25</v>
      </c>
      <c r="D24" s="8"/>
      <c r="E24" s="8"/>
      <c r="F24" s="8"/>
      <c r="G24" s="13">
        <f t="shared" si="1"/>
        <v>0</v>
      </c>
      <c r="H24" s="13">
        <f t="shared" si="5"/>
        <v>0</v>
      </c>
      <c r="I24" s="13">
        <f t="shared" si="3"/>
        <v>0</v>
      </c>
    </row>
    <row r="25" spans="1:9" x14ac:dyDescent="0.25">
      <c r="A25" s="3">
        <f t="shared" si="4"/>
        <v>40921</v>
      </c>
      <c r="B25" s="8">
        <f t="shared" si="0"/>
        <v>5</v>
      </c>
      <c r="C25" s="8"/>
      <c r="D25" s="13">
        <v>0.33333333333333331</v>
      </c>
      <c r="E25" s="13">
        <v>0.60416666666666663</v>
      </c>
      <c r="F25" s="13">
        <v>3.125E-2</v>
      </c>
      <c r="G25" s="13">
        <f t="shared" si="1"/>
        <v>0.23958333333333331</v>
      </c>
      <c r="H25" s="13">
        <f t="shared" si="5"/>
        <v>0.19999999999999998</v>
      </c>
      <c r="I25" s="13">
        <f t="shared" si="3"/>
        <v>3.9583333333333331E-2</v>
      </c>
    </row>
    <row r="26" spans="1:9" x14ac:dyDescent="0.25">
      <c r="A26" s="3">
        <f t="shared" si="4"/>
        <v>40922</v>
      </c>
      <c r="B26" s="8">
        <f t="shared" si="0"/>
        <v>6</v>
      </c>
      <c r="C26" s="8"/>
      <c r="D26" s="8"/>
      <c r="E26" s="8"/>
      <c r="F26" s="8"/>
      <c r="G26" s="13">
        <f t="shared" si="1"/>
        <v>0</v>
      </c>
      <c r="H26" s="13">
        <f t="shared" si="2"/>
        <v>0.19999999999999998</v>
      </c>
      <c r="I26" s="13">
        <f t="shared" si="3"/>
        <v>-0.19999999999999998</v>
      </c>
    </row>
    <row r="27" spans="1:9" x14ac:dyDescent="0.25">
      <c r="A27" s="3">
        <f t="shared" si="4"/>
        <v>40923</v>
      </c>
      <c r="B27" s="8">
        <f t="shared" si="0"/>
        <v>7</v>
      </c>
      <c r="C27" s="8"/>
      <c r="D27" s="8"/>
      <c r="E27" s="8"/>
      <c r="F27" s="8"/>
      <c r="G27" s="13">
        <f t="shared" si="1"/>
        <v>0</v>
      </c>
      <c r="H27" s="13">
        <f t="shared" si="2"/>
        <v>0</v>
      </c>
      <c r="I27" s="13">
        <f t="shared" si="3"/>
        <v>0</v>
      </c>
    </row>
    <row r="28" spans="1:9" x14ac:dyDescent="0.25">
      <c r="A28" s="3">
        <f t="shared" si="4"/>
        <v>40924</v>
      </c>
      <c r="B28" s="8">
        <f t="shared" si="0"/>
        <v>1</v>
      </c>
      <c r="C28" s="8"/>
      <c r="D28" s="8"/>
      <c r="E28" s="8"/>
      <c r="F28" s="8"/>
      <c r="G28" s="13">
        <f t="shared" si="1"/>
        <v>0</v>
      </c>
      <c r="H28" s="13">
        <f t="shared" si="2"/>
        <v>0</v>
      </c>
      <c r="I28" s="13">
        <f t="shared" si="3"/>
        <v>0</v>
      </c>
    </row>
    <row r="29" spans="1:9" x14ac:dyDescent="0.25">
      <c r="A29" s="3">
        <f t="shared" si="4"/>
        <v>40925</v>
      </c>
      <c r="B29" s="8">
        <f t="shared" si="0"/>
        <v>2</v>
      </c>
      <c r="C29" s="8" t="s">
        <v>12</v>
      </c>
      <c r="D29" s="8"/>
      <c r="E29" s="8"/>
      <c r="F29" s="8"/>
      <c r="G29" s="13">
        <f t="shared" si="1"/>
        <v>0</v>
      </c>
      <c r="H29" s="13">
        <f t="shared" si="2"/>
        <v>0</v>
      </c>
      <c r="I29" s="13">
        <f t="shared" si="3"/>
        <v>0</v>
      </c>
    </row>
    <row r="30" spans="1:9" x14ac:dyDescent="0.25">
      <c r="A30" s="3">
        <f t="shared" si="4"/>
        <v>40926</v>
      </c>
      <c r="B30" s="8">
        <f t="shared" si="0"/>
        <v>3</v>
      </c>
      <c r="C30" s="8" t="s">
        <v>12</v>
      </c>
      <c r="D30" s="8"/>
      <c r="E30" s="8"/>
      <c r="F30" s="8"/>
      <c r="G30" s="13">
        <f t="shared" si="1"/>
        <v>0</v>
      </c>
      <c r="H30" s="13">
        <f t="shared" si="2"/>
        <v>0</v>
      </c>
      <c r="I30" s="13">
        <f t="shared" si="3"/>
        <v>0</v>
      </c>
    </row>
    <row r="31" spans="1:9" x14ac:dyDescent="0.25">
      <c r="A31" s="3">
        <f t="shared" si="4"/>
        <v>40927</v>
      </c>
      <c r="B31" s="8">
        <f t="shared" si="0"/>
        <v>4</v>
      </c>
      <c r="C31" s="8" t="s">
        <v>12</v>
      </c>
      <c r="D31" s="8"/>
      <c r="E31" s="8"/>
      <c r="F31" s="8"/>
      <c r="G31" s="13">
        <f t="shared" si="1"/>
        <v>0</v>
      </c>
      <c r="H31" s="13">
        <f t="shared" si="2"/>
        <v>0</v>
      </c>
      <c r="I31" s="13">
        <f t="shared" si="3"/>
        <v>0</v>
      </c>
    </row>
    <row r="32" spans="1:9" x14ac:dyDescent="0.25">
      <c r="A32" s="3">
        <f t="shared" si="4"/>
        <v>40928</v>
      </c>
      <c r="B32" s="8">
        <f t="shared" si="0"/>
        <v>5</v>
      </c>
      <c r="C32" s="8" t="s">
        <v>12</v>
      </c>
      <c r="D32" s="8"/>
      <c r="E32" s="8"/>
      <c r="F32" s="8"/>
      <c r="G32" s="13">
        <f t="shared" si="1"/>
        <v>0</v>
      </c>
      <c r="H32" s="13">
        <f t="shared" si="2"/>
        <v>0</v>
      </c>
      <c r="I32" s="13">
        <f t="shared" si="3"/>
        <v>0</v>
      </c>
    </row>
    <row r="33" spans="1:9" x14ac:dyDescent="0.25">
      <c r="A33" s="3">
        <f t="shared" si="4"/>
        <v>40929</v>
      </c>
      <c r="B33" s="8">
        <f t="shared" si="0"/>
        <v>6</v>
      </c>
      <c r="C33" s="8" t="s">
        <v>12</v>
      </c>
      <c r="D33" s="8"/>
      <c r="E33" s="8"/>
      <c r="F33" s="8"/>
      <c r="G33" s="13">
        <f t="shared" si="1"/>
        <v>0</v>
      </c>
      <c r="H33" s="13">
        <f t="shared" si="2"/>
        <v>0</v>
      </c>
      <c r="I33" s="13">
        <f t="shared" si="3"/>
        <v>0</v>
      </c>
    </row>
    <row r="34" spans="1:9" x14ac:dyDescent="0.25">
      <c r="A34" s="3">
        <f t="shared" si="4"/>
        <v>40930</v>
      </c>
      <c r="B34" s="8">
        <f t="shared" si="0"/>
        <v>7</v>
      </c>
      <c r="C34" s="8"/>
      <c r="D34" s="8"/>
      <c r="E34" s="8"/>
      <c r="F34" s="8"/>
      <c r="G34" s="13">
        <f t="shared" si="1"/>
        <v>0</v>
      </c>
      <c r="H34" s="13">
        <f t="shared" si="2"/>
        <v>0</v>
      </c>
      <c r="I34" s="13">
        <f t="shared" si="3"/>
        <v>0</v>
      </c>
    </row>
    <row r="35" spans="1:9" x14ac:dyDescent="0.25">
      <c r="A35" s="3">
        <f t="shared" si="4"/>
        <v>40931</v>
      </c>
      <c r="B35" s="8">
        <f t="shared" si="0"/>
        <v>1</v>
      </c>
      <c r="C35" s="8"/>
      <c r="D35" s="8"/>
      <c r="E35" s="8"/>
      <c r="F35" s="8"/>
      <c r="G35" s="13">
        <f t="shared" si="1"/>
        <v>0</v>
      </c>
      <c r="H35" s="13">
        <f t="shared" si="2"/>
        <v>0</v>
      </c>
      <c r="I35" s="13">
        <f t="shared" si="3"/>
        <v>0</v>
      </c>
    </row>
    <row r="36" spans="1:9" x14ac:dyDescent="0.25">
      <c r="A36" s="3">
        <f t="shared" si="4"/>
        <v>40932</v>
      </c>
      <c r="B36" s="8">
        <f t="shared" si="0"/>
        <v>2</v>
      </c>
      <c r="C36" s="8"/>
      <c r="D36" s="13">
        <v>0.33333333333333331</v>
      </c>
      <c r="E36" s="13">
        <v>0.6875</v>
      </c>
      <c r="F36" s="13">
        <v>4.1666666666666664E-2</v>
      </c>
      <c r="G36" s="13">
        <f t="shared" si="1"/>
        <v>0.3125</v>
      </c>
      <c r="H36" s="13">
        <f t="shared" si="2"/>
        <v>0.19999999999999998</v>
      </c>
      <c r="I36" s="13">
        <f t="shared" si="3"/>
        <v>0.11250000000000002</v>
      </c>
    </row>
    <row r="37" spans="1:9" x14ac:dyDescent="0.25">
      <c r="A37" s="3">
        <f t="shared" si="4"/>
        <v>40933</v>
      </c>
      <c r="B37" s="8">
        <f t="shared" si="0"/>
        <v>3</v>
      </c>
      <c r="C37" s="8"/>
      <c r="D37" s="13">
        <v>0.33333333333333331</v>
      </c>
      <c r="E37" s="13">
        <v>0.70833333333333337</v>
      </c>
      <c r="F37" s="13">
        <v>3.125E-2</v>
      </c>
      <c r="G37" s="13">
        <f t="shared" si="1"/>
        <v>0.34375000000000006</v>
      </c>
      <c r="H37" s="13">
        <f t="shared" si="2"/>
        <v>0.19999999999999998</v>
      </c>
      <c r="I37" s="13">
        <f t="shared" si="3"/>
        <v>0.14375000000000007</v>
      </c>
    </row>
    <row r="38" spans="1:9" x14ac:dyDescent="0.25">
      <c r="A38" s="3">
        <f t="shared" si="4"/>
        <v>40934</v>
      </c>
      <c r="B38" s="8">
        <f t="shared" si="0"/>
        <v>4</v>
      </c>
      <c r="C38" s="8"/>
      <c r="D38" s="13">
        <v>0.33333333333333331</v>
      </c>
      <c r="E38" s="13">
        <v>0.70833333333333337</v>
      </c>
      <c r="F38" s="13">
        <v>4.1666666666666664E-2</v>
      </c>
      <c r="G38" s="13">
        <f t="shared" si="1"/>
        <v>0.33333333333333337</v>
      </c>
      <c r="H38" s="13">
        <f t="shared" si="2"/>
        <v>0.19999999999999998</v>
      </c>
      <c r="I38" s="13">
        <f t="shared" si="3"/>
        <v>0.13333333333333339</v>
      </c>
    </row>
    <row r="39" spans="1:9" x14ac:dyDescent="0.25">
      <c r="A39" s="3">
        <f t="shared" si="4"/>
        <v>40935</v>
      </c>
      <c r="B39" s="8">
        <f t="shared" si="0"/>
        <v>5</v>
      </c>
      <c r="C39" s="8"/>
      <c r="D39" s="13">
        <v>0.3125</v>
      </c>
      <c r="E39" s="13">
        <v>0.70833333333333337</v>
      </c>
      <c r="F39" s="13">
        <v>5.2083333333333336E-2</v>
      </c>
      <c r="G39" s="13">
        <f t="shared" si="1"/>
        <v>0.34375000000000006</v>
      </c>
      <c r="H39" s="13">
        <f t="shared" si="2"/>
        <v>0.19999999999999998</v>
      </c>
      <c r="I39" s="13">
        <f t="shared" si="3"/>
        <v>0.14375000000000007</v>
      </c>
    </row>
    <row r="40" spans="1:9" x14ac:dyDescent="0.25">
      <c r="A40" s="3">
        <f t="shared" si="4"/>
        <v>40936</v>
      </c>
      <c r="B40" s="8">
        <f t="shared" si="0"/>
        <v>6</v>
      </c>
      <c r="C40" s="8"/>
      <c r="D40" s="8"/>
      <c r="E40" s="8"/>
      <c r="F40" s="8"/>
      <c r="G40" s="13">
        <f t="shared" si="1"/>
        <v>0</v>
      </c>
      <c r="H40" s="13">
        <f t="shared" si="2"/>
        <v>0.19999999999999998</v>
      </c>
      <c r="I40" s="13">
        <f t="shared" si="3"/>
        <v>-0.19999999999999998</v>
      </c>
    </row>
    <row r="41" spans="1:9" x14ac:dyDescent="0.25">
      <c r="A41" s="3">
        <f>IF(ISERROR(IF(MONTH(A40+1)=MONTH(A40), A40+1,"")), "", IF(MONTH(A40+1)=MONTH(A40), A40+1,""))</f>
        <v>40937</v>
      </c>
      <c r="B41" s="8">
        <f t="shared" si="0"/>
        <v>7</v>
      </c>
      <c r="C41" s="8"/>
      <c r="D41" s="8"/>
      <c r="E41" s="8"/>
      <c r="F41" s="8"/>
      <c r="G41" s="13">
        <f t="shared" si="1"/>
        <v>0</v>
      </c>
      <c r="H41" s="13">
        <f t="shared" si="2"/>
        <v>0</v>
      </c>
      <c r="I41" s="13">
        <f t="shared" si="3"/>
        <v>0</v>
      </c>
    </row>
    <row r="42" spans="1:9" x14ac:dyDescent="0.25">
      <c r="A42" s="10">
        <f t="shared" si="4"/>
        <v>40938</v>
      </c>
      <c r="B42" s="11">
        <f t="shared" si="0"/>
        <v>1</v>
      </c>
      <c r="C42" s="11"/>
      <c r="D42" s="11"/>
      <c r="E42" s="11"/>
      <c r="F42" s="11"/>
      <c r="G42" s="14">
        <f t="shared" si="1"/>
        <v>0</v>
      </c>
      <c r="H42" s="14">
        <f t="shared" si="2"/>
        <v>0</v>
      </c>
      <c r="I42" s="14">
        <f t="shared" si="3"/>
        <v>0</v>
      </c>
    </row>
    <row r="43" spans="1:9" x14ac:dyDescent="0.25">
      <c r="A43" s="4" t="s">
        <v>5</v>
      </c>
      <c r="B43" s="9"/>
      <c r="C43" s="9"/>
      <c r="D43" s="9"/>
      <c r="E43" s="9"/>
      <c r="F43" s="9"/>
      <c r="G43" s="15">
        <f>SUM(G12:G42)</f>
        <v>2.4791666666666665</v>
      </c>
      <c r="H43" s="15">
        <f>SUM(H12:H42)</f>
        <v>2.6</v>
      </c>
      <c r="I43" s="15">
        <f>G43-H43</f>
        <v>-0.12083333333333357</v>
      </c>
    </row>
  </sheetData>
  <conditionalFormatting sqref="I15:I42">
    <cfRule type="expression" dxfId="2" priority="5">
      <formula>I15&lt;0</formula>
    </cfRule>
    <cfRule type="colorScale" priority="6">
      <colorScale>
        <cfvo type="num" val="&quot;&lt;0&quot;"/>
        <cfvo type="num" val="0"/>
        <color rgb="FFFF7128"/>
        <color rgb="FFFFEF9C"/>
      </colorScale>
    </cfRule>
  </conditionalFormatting>
  <conditionalFormatting sqref="I43">
    <cfRule type="expression" dxfId="1" priority="3">
      <formula>I43&lt;0</formula>
    </cfRule>
    <cfRule type="colorScale" priority="4">
      <colorScale>
        <cfvo type="num" val="&quot;&lt;0&quot;"/>
        <cfvo type="num" val="0"/>
        <color rgb="FFFF7128"/>
        <color rgb="FFFFEF9C"/>
      </colorScale>
    </cfRule>
  </conditionalFormatting>
  <conditionalFormatting sqref="H4">
    <cfRule type="expression" dxfId="0" priority="1">
      <formula>H4&lt;0</formula>
    </cfRule>
    <cfRule type="colorScale" priority="2">
      <colorScale>
        <cfvo type="num" val="&quot;&lt;0&quot;"/>
        <cfvo type="num" val="0"/>
        <color rgb="FFFF7128"/>
        <color rgb="FFFFEF9C"/>
      </colorScale>
    </cfRule>
  </conditionalFormatting>
  <dataValidations count="1">
    <dataValidation type="list" allowBlank="1" showInputMessage="1" showErrorMessage="1" sqref="C12:C42">
      <formula1>Absenzen</formula1>
    </dataValidation>
  </dataValidations>
  <pageMargins left="0.7" right="0.7" top="0.78740157499999996" bottom="0.78740157499999996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Arbeitszeitrapport (leer)</vt:lpstr>
      <vt:lpstr>Arbeitszeitrapport (ausgefüllt)</vt:lpstr>
      <vt:lpstr>Absenzen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 Rüdt</dc:creator>
  <cp:lastModifiedBy>Sascha Zäch</cp:lastModifiedBy>
  <cp:lastPrinted>2015-11-09T10:39:48Z</cp:lastPrinted>
  <dcterms:created xsi:type="dcterms:W3CDTF">2015-10-28T08:43:12Z</dcterms:created>
  <dcterms:modified xsi:type="dcterms:W3CDTF">2016-01-06T08:34:44Z</dcterms:modified>
</cp:coreProperties>
</file>